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2120" windowHeight="9105" activeTab="0"/>
  </bookViews>
  <sheets>
    <sheet name="затраты факт 2011" sheetId="1" r:id="rId1"/>
    <sheet name="затраты 2010-2011" sheetId="2" r:id="rId2"/>
  </sheets>
  <definedNames/>
  <calcPr fullCalcOnLoad="1"/>
</workbook>
</file>

<file path=xl/sharedStrings.xml><?xml version="1.0" encoding="utf-8"?>
<sst xmlns="http://schemas.openxmlformats.org/spreadsheetml/2006/main" count="155" uniqueCount="56">
  <si>
    <t>Примечание</t>
  </si>
  <si>
    <t>1.</t>
  </si>
  <si>
    <t>1.1.</t>
  </si>
  <si>
    <t>1.2.</t>
  </si>
  <si>
    <t>1.3.</t>
  </si>
  <si>
    <t>№ п/п</t>
  </si>
  <si>
    <t>Налог на прибыль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</si>
  <si>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</si>
  <si>
    <t>Показатель</t>
  </si>
  <si>
    <t>Ед.изм.</t>
  </si>
  <si>
    <t>2010 год</t>
  </si>
  <si>
    <t>план</t>
  </si>
  <si>
    <t>факт</t>
  </si>
  <si>
    <t>2011 год</t>
  </si>
  <si>
    <t>Необходимая валовая выручка на содержание (котловая)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</si>
  <si>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</si>
  <si>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</si>
  <si>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</si>
  <si>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</si>
  <si>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</si>
  <si>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</si>
  <si>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</si>
  <si>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</si>
  <si>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</si>
  <si>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</si>
  <si>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</si>
  <si>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</si>
  <si>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</si>
  <si>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</si>
  <si>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дивиденты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</si>
  <si>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</si>
  <si>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</si>
  <si>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Справочно: расходы на ремонт всего (п.1.1.1.1+п.1.1.1.2)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</si>
  <si>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</si>
  <si>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</si>
  <si>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I.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</si>
  <si>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</si>
  <si>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</si>
  <si>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</si>
  <si>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</si>
  <si>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</si>
  <si>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</si>
  <si>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</si>
  <si>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</si>
  <si>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</si>
  <si>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1.2.1.</t>
  </si>
  <si>
    <t>1.2.2.</t>
  </si>
  <si>
    <t>1.2.2.1.</t>
  </si>
  <si>
    <t>1.2.2.2.</t>
  </si>
  <si>
    <t>1.2.2.3.</t>
  </si>
  <si>
    <t>1.2.2.4.</t>
  </si>
  <si>
    <t>II.</t>
  </si>
  <si>
    <t>III.</t>
  </si>
  <si>
    <t>тыс.руб.</t>
  </si>
  <si>
    <t>1 квартал</t>
  </si>
  <si>
    <t>2011 год факт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</si>
</sst>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;[Red]0.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tabSelected="1" zoomScalePageLayoutView="0" workbookViewId="0" topLeftCell="A22">
      <selection activeCell="D38" sqref="D38"/>
    </sheetView>
  </sheetViews>
  <sheetFormatPr defaultColWidth="9.00390625" defaultRowHeight="12.75"/>
  <cols>
    <col min="1" max="1" width="9.125" style="1" customWidth="1"/>
    <col min="2" max="2" width="36.125" style="0" customWidth="1"/>
    <col min="3" max="3" width="10.75390625" style="0" customWidth="1"/>
    <col min="4" max="4" width="17.625" style="0" customWidth="1"/>
    <col min="5" max="5" width="22.25390625" style="0" customWidth="1"/>
  </cols>
  <sheetData>
    <row r="1" spans="1:9" s="6" customFormat="1" ht="69.75" customHeight="1">
      <c r="A1" s="21" t="s">
        <v>7</v>
      </c>
      <c r="B1" s="21"/>
      <c r="C1" s="21"/>
      <c r="D1" s="21"/>
      <c r="E1" s="21"/>
      <c r="F1" s="5"/>
      <c r="G1" s="5"/>
      <c r="H1" s="5"/>
      <c r="I1" s="5"/>
    </row>
    <row r="3" spans="1:5" s="3" customFormat="1" ht="21" customHeight="1">
      <c r="A3" s="22" t="s">
        <v>5</v>
      </c>
      <c r="B3" s="22" t="s">
        <v>8</v>
      </c>
      <c r="C3" s="22" t="s">
        <v>9</v>
      </c>
      <c r="D3" s="19" t="s">
        <v>55</v>
      </c>
      <c r="E3" s="22" t="s">
        <v>0</v>
      </c>
    </row>
    <row r="4" spans="1:5" s="3" customFormat="1" ht="18" customHeight="1">
      <c r="A4" s="22"/>
      <c r="B4" s="22"/>
      <c r="C4" s="22"/>
      <c r="D4" s="19" t="s">
        <v>54</v>
      </c>
      <c r="E4" s="22"/>
    </row>
    <row r="5" spans="1:5" s="10" customFormat="1" ht="35.25" customHeight="1">
      <c r="A5" s="7" t="s">
        <v>35</v>
      </c>
      <c r="B5" s="8" t="s">
        <v>14</v>
      </c>
      <c r="C5" s="7" t="s">
        <v>53</v>
      </c>
      <c r="D5" s="12">
        <f>D6+D27</f>
        <v>466.65847457627126</v>
      </c>
      <c r="E5" s="9"/>
    </row>
    <row r="6" spans="1:5" s="10" customFormat="1" ht="32.25" customHeight="1">
      <c r="A6" s="7" t="s">
        <v>1</v>
      </c>
      <c r="B6" s="8" t="s">
        <v>15</v>
      </c>
      <c r="C6" s="7" t="s">
        <v>53</v>
      </c>
      <c r="D6" s="11">
        <f>(286.17+105.368)/1.18</f>
        <v>331.8118644067797</v>
      </c>
      <c r="E6" s="9"/>
    </row>
    <row r="7" spans="1:5" s="18" customFormat="1" ht="33" customHeight="1">
      <c r="A7" s="13" t="s">
        <v>2</v>
      </c>
      <c r="B7" s="14" t="s">
        <v>16</v>
      </c>
      <c r="C7" s="13" t="s">
        <v>53</v>
      </c>
      <c r="D7" s="17">
        <f>D8+D10+D12+D13+D14+D15+D16</f>
        <v>426.4788875</v>
      </c>
      <c r="E7" s="17"/>
    </row>
    <row r="8" spans="1:5" s="10" customFormat="1" ht="26.25" customHeight="1">
      <c r="A8" s="7" t="s">
        <v>36</v>
      </c>
      <c r="B8" s="8" t="s">
        <v>17</v>
      </c>
      <c r="C8" s="7" t="s">
        <v>53</v>
      </c>
      <c r="D8" s="12">
        <v>84</v>
      </c>
      <c r="E8" s="9"/>
    </row>
    <row r="9" spans="1:5" s="10" customFormat="1" ht="20.25" customHeight="1">
      <c r="A9" s="7" t="s">
        <v>37</v>
      </c>
      <c r="B9" s="8" t="s">
        <v>18</v>
      </c>
      <c r="C9" s="7" t="s">
        <v>53</v>
      </c>
      <c r="D9" s="12"/>
      <c r="E9" s="9"/>
    </row>
    <row r="10" spans="1:5" s="10" customFormat="1" ht="33" customHeight="1">
      <c r="A10" s="7" t="s">
        <v>38</v>
      </c>
      <c r="B10" s="8" t="s">
        <v>19</v>
      </c>
      <c r="C10" s="7" t="s">
        <v>53</v>
      </c>
      <c r="D10" s="12">
        <f>(50.9*3)+(50.9*3*0.347)</f>
        <v>205.68689999999998</v>
      </c>
      <c r="E10" s="9"/>
    </row>
    <row r="11" spans="1:5" s="10" customFormat="1" ht="21" customHeight="1">
      <c r="A11" s="7" t="s">
        <v>39</v>
      </c>
      <c r="B11" s="8" t="s">
        <v>18</v>
      </c>
      <c r="C11" s="7" t="s">
        <v>53</v>
      </c>
      <c r="D11" s="9"/>
      <c r="E11" s="9"/>
    </row>
    <row r="12" spans="1:5" s="10" customFormat="1" ht="18.75" customHeight="1">
      <c r="A12" s="7" t="s">
        <v>40</v>
      </c>
      <c r="B12" s="8" t="s">
        <v>20</v>
      </c>
      <c r="C12" s="7" t="s">
        <v>53</v>
      </c>
      <c r="D12" s="12">
        <v>3.3</v>
      </c>
      <c r="E12" s="9"/>
    </row>
    <row r="13" spans="1:5" s="10" customFormat="1" ht="17.25" customHeight="1">
      <c r="A13" s="7" t="s">
        <v>41</v>
      </c>
      <c r="B13" s="8" t="s">
        <v>21</v>
      </c>
      <c r="C13" s="7" t="s">
        <v>53</v>
      </c>
      <c r="D13" s="9"/>
      <c r="E13" s="9"/>
    </row>
    <row r="14" spans="1:5" s="10" customFormat="1" ht="21" customHeight="1">
      <c r="A14" s="7" t="s">
        <v>42</v>
      </c>
      <c r="B14" s="8" t="s">
        <v>22</v>
      </c>
      <c r="C14" s="7" t="s">
        <v>53</v>
      </c>
      <c r="D14" s="9"/>
      <c r="E14" s="9"/>
    </row>
    <row r="15" spans="1:5" s="10" customFormat="1" ht="18" customHeight="1">
      <c r="A15" s="7" t="s">
        <v>43</v>
      </c>
      <c r="B15" s="8" t="s">
        <v>23</v>
      </c>
      <c r="C15" s="7" t="s">
        <v>53</v>
      </c>
      <c r="D15" s="12">
        <v>5.1919875</v>
      </c>
      <c r="E15" s="9"/>
    </row>
    <row r="16" spans="1:5" s="10" customFormat="1" ht="21.75" customHeight="1">
      <c r="A16" s="7" t="s">
        <v>44</v>
      </c>
      <c r="B16" s="8" t="s">
        <v>24</v>
      </c>
      <c r="C16" s="7" t="s">
        <v>53</v>
      </c>
      <c r="D16" s="12">
        <v>128.3</v>
      </c>
      <c r="E16" s="9"/>
    </row>
    <row r="17" spans="1:5" s="18" customFormat="1" ht="31.5" customHeight="1">
      <c r="A17" s="13" t="s">
        <v>3</v>
      </c>
      <c r="B17" s="14" t="s">
        <v>25</v>
      </c>
      <c r="C17" s="13" t="s">
        <v>53</v>
      </c>
      <c r="D17" s="17">
        <f>D5-D7</f>
        <v>40.179587076271275</v>
      </c>
      <c r="E17" s="15"/>
    </row>
    <row r="18" spans="1:5" s="10" customFormat="1" ht="19.5" customHeight="1">
      <c r="A18" s="7" t="s">
        <v>45</v>
      </c>
      <c r="B18" s="8" t="s">
        <v>6</v>
      </c>
      <c r="C18" s="7" t="s">
        <v>53</v>
      </c>
      <c r="D18" s="12"/>
      <c r="E18" s="9"/>
    </row>
    <row r="19" spans="1:5" s="10" customFormat="1" ht="32.25" customHeight="1">
      <c r="A19" s="7" t="s">
        <v>46</v>
      </c>
      <c r="B19" s="8" t="s">
        <v>26</v>
      </c>
      <c r="C19" s="7" t="s">
        <v>53</v>
      </c>
      <c r="D19" s="12"/>
      <c r="E19" s="9"/>
    </row>
    <row r="20" spans="1:5" s="10" customFormat="1" ht="32.25" customHeight="1">
      <c r="A20" s="7" t="s">
        <v>47</v>
      </c>
      <c r="B20" s="8" t="s">
        <v>27</v>
      </c>
      <c r="C20" s="7" t="s">
        <v>53</v>
      </c>
      <c r="D20" s="12"/>
      <c r="E20" s="9"/>
    </row>
    <row r="21" spans="1:5" s="10" customFormat="1" ht="27.75" customHeight="1">
      <c r="A21" s="7" t="s">
        <v>48</v>
      </c>
      <c r="B21" s="8" t="s">
        <v>28</v>
      </c>
      <c r="C21" s="7" t="s">
        <v>53</v>
      </c>
      <c r="D21" s="9"/>
      <c r="E21" s="9"/>
    </row>
    <row r="22" spans="1:5" s="10" customFormat="1" ht="17.25" customHeight="1">
      <c r="A22" s="7" t="s">
        <v>49</v>
      </c>
      <c r="B22" s="8" t="s">
        <v>29</v>
      </c>
      <c r="C22" s="7" t="s">
        <v>53</v>
      </c>
      <c r="D22" s="9"/>
      <c r="E22" s="9"/>
    </row>
    <row r="23" spans="1:5" s="10" customFormat="1" ht="24" customHeight="1">
      <c r="A23" s="7" t="s">
        <v>50</v>
      </c>
      <c r="B23" s="8" t="s">
        <v>30</v>
      </c>
      <c r="C23" s="7" t="s">
        <v>53</v>
      </c>
      <c r="D23" s="9"/>
      <c r="E23" s="9"/>
    </row>
    <row r="24" spans="1:5" s="18" customFormat="1" ht="81.75" customHeight="1">
      <c r="A24" s="13" t="s">
        <v>4</v>
      </c>
      <c r="B24" s="14" t="s">
        <v>31</v>
      </c>
      <c r="C24" s="13" t="s">
        <v>53</v>
      </c>
      <c r="D24" s="15"/>
      <c r="E24" s="15"/>
    </row>
    <row r="25" spans="1:5" s="10" customFormat="1" ht="37.5" customHeight="1">
      <c r="A25" s="7" t="s">
        <v>51</v>
      </c>
      <c r="B25" s="8" t="s">
        <v>32</v>
      </c>
      <c r="C25" s="7" t="s">
        <v>53</v>
      </c>
      <c r="D25" s="12">
        <f>D9+D11</f>
        <v>0</v>
      </c>
      <c r="E25" s="9"/>
    </row>
    <row r="26" spans="1:5" s="10" customFormat="1" ht="63" customHeight="1">
      <c r="A26" s="7" t="s">
        <v>52</v>
      </c>
      <c r="B26" s="8" t="s">
        <v>33</v>
      </c>
      <c r="C26" s="7" t="s">
        <v>53</v>
      </c>
      <c r="D26" s="9"/>
      <c r="E26" s="9"/>
    </row>
    <row r="27" spans="1:5" s="10" customFormat="1" ht="63" customHeight="1">
      <c r="A27" s="7" t="s">
        <v>1</v>
      </c>
      <c r="B27" s="8" t="s">
        <v>34</v>
      </c>
      <c r="C27" s="7" t="s">
        <v>53</v>
      </c>
      <c r="D27" s="12">
        <f>159.119/1.18</f>
        <v>134.84661016949153</v>
      </c>
      <c r="E27" s="9"/>
    </row>
    <row r="28" s="10" customFormat="1" ht="15">
      <c r="A28" s="2"/>
    </row>
  </sheetData>
  <sheetProtection/>
  <mergeCells count="5">
    <mergeCell ref="A1:E1"/>
    <mergeCell ref="A3:A4"/>
    <mergeCell ref="B3:B4"/>
    <mergeCell ref="C3:C4"/>
    <mergeCell ref="E3:E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8"/>
  <sheetViews>
    <sheetView zoomScalePageLayoutView="0" workbookViewId="0" topLeftCell="A1">
      <selection activeCell="E13" sqref="D13:E13"/>
    </sheetView>
  </sheetViews>
  <sheetFormatPr defaultColWidth="9.00390625" defaultRowHeight="12.75"/>
  <cols>
    <col min="1" max="1" width="9.125" style="1" customWidth="1"/>
    <col min="2" max="2" width="36.125" style="0" customWidth="1"/>
    <col min="3" max="3" width="10.75390625" style="0" customWidth="1"/>
    <col min="4" max="4" width="12.125" style="0" customWidth="1"/>
    <col min="5" max="5" width="13.125" style="0" customWidth="1"/>
    <col min="6" max="6" width="13.375" style="0" customWidth="1"/>
    <col min="7" max="7" width="22.25390625" style="0" customWidth="1"/>
  </cols>
  <sheetData>
    <row r="1" spans="1:11" s="6" customFormat="1" ht="51.75" customHeight="1">
      <c r="A1" s="21" t="s">
        <v>7</v>
      </c>
      <c r="B1" s="21"/>
      <c r="C1" s="21"/>
      <c r="D1" s="21"/>
      <c r="E1" s="21"/>
      <c r="F1" s="21"/>
      <c r="G1" s="21"/>
      <c r="H1" s="5"/>
      <c r="I1" s="5"/>
      <c r="J1" s="5"/>
      <c r="K1" s="5"/>
    </row>
    <row r="3" spans="1:7" s="3" customFormat="1" ht="21" customHeight="1">
      <c r="A3" s="22" t="s">
        <v>5</v>
      </c>
      <c r="B3" s="22" t="s">
        <v>8</v>
      </c>
      <c r="C3" s="22" t="s">
        <v>9</v>
      </c>
      <c r="D3" s="22" t="s">
        <v>10</v>
      </c>
      <c r="E3" s="22"/>
      <c r="F3" s="4" t="s">
        <v>13</v>
      </c>
      <c r="G3" s="22" t="s">
        <v>0</v>
      </c>
    </row>
    <row r="4" spans="1:7" s="3" customFormat="1" ht="18" customHeight="1">
      <c r="A4" s="22"/>
      <c r="B4" s="22"/>
      <c r="C4" s="22"/>
      <c r="D4" s="4" t="s">
        <v>11</v>
      </c>
      <c r="E4" s="4" t="s">
        <v>12</v>
      </c>
      <c r="F4" s="4" t="s">
        <v>11</v>
      </c>
      <c r="G4" s="22"/>
    </row>
    <row r="5" spans="1:7" s="10" customFormat="1" ht="35.25" customHeight="1">
      <c r="A5" s="7" t="s">
        <v>35</v>
      </c>
      <c r="B5" s="8" t="s">
        <v>14</v>
      </c>
      <c r="C5" s="7" t="s">
        <v>53</v>
      </c>
      <c r="D5" s="11">
        <f>D6+D27</f>
        <v>1260.922</v>
      </c>
      <c r="E5" s="11">
        <f>E6+E27</f>
        <v>2198.7378200000003</v>
      </c>
      <c r="F5" s="12">
        <f>F6+F27</f>
        <v>2561.0332261000003</v>
      </c>
      <c r="G5" s="9"/>
    </row>
    <row r="6" spans="1:7" s="10" customFormat="1" ht="32.25" customHeight="1">
      <c r="A6" s="7" t="s">
        <v>1</v>
      </c>
      <c r="B6" s="8" t="s">
        <v>15</v>
      </c>
      <c r="C6" s="7" t="s">
        <v>53</v>
      </c>
      <c r="D6" s="9">
        <f>D7+D17</f>
        <v>970.1000000000001</v>
      </c>
      <c r="E6" s="20">
        <f>E7+E17</f>
        <v>1866.8578200000002</v>
      </c>
      <c r="F6" s="20">
        <f>F7+F17</f>
        <v>2223.5232261</v>
      </c>
      <c r="G6" s="9"/>
    </row>
    <row r="7" spans="1:7" s="18" customFormat="1" ht="33" customHeight="1">
      <c r="A7" s="13" t="s">
        <v>2</v>
      </c>
      <c r="B7" s="14" t="s">
        <v>16</v>
      </c>
      <c r="C7" s="13" t="s">
        <v>53</v>
      </c>
      <c r="D7" s="15">
        <f>D8+D10+D12+D13+D14+D15+D16</f>
        <v>923.9000000000001</v>
      </c>
      <c r="E7" s="16">
        <f>E8+E10+E12+E13+E14+E15+E16</f>
        <v>1779.3578200000002</v>
      </c>
      <c r="F7" s="17">
        <f>F8+F10+F12+F13+F14+F15+F16</f>
        <v>2021.384751</v>
      </c>
      <c r="G7" s="15"/>
    </row>
    <row r="8" spans="1:7" s="10" customFormat="1" ht="26.25" customHeight="1">
      <c r="A8" s="7" t="s">
        <v>36</v>
      </c>
      <c r="B8" s="8" t="s">
        <v>17</v>
      </c>
      <c r="C8" s="7" t="s">
        <v>53</v>
      </c>
      <c r="D8" s="9">
        <f>5.1+197.5</f>
        <v>202.6</v>
      </c>
      <c r="E8" s="12">
        <f>34.30237+E9</f>
        <v>377.65237</v>
      </c>
      <c r="F8" s="12">
        <f>37.14947+F9</f>
        <v>408.99752</v>
      </c>
      <c r="G8" s="9"/>
    </row>
    <row r="9" spans="1:7" s="10" customFormat="1" ht="20.25" customHeight="1">
      <c r="A9" s="7" t="s">
        <v>37</v>
      </c>
      <c r="B9" s="8" t="s">
        <v>18</v>
      </c>
      <c r="C9" s="7" t="s">
        <v>53</v>
      </c>
      <c r="D9" s="9">
        <v>197.5</v>
      </c>
      <c r="E9" s="9">
        <v>343.35</v>
      </c>
      <c r="F9" s="12">
        <f>E9*1.083</f>
        <v>371.84805</v>
      </c>
      <c r="G9" s="9"/>
    </row>
    <row r="10" spans="1:7" s="10" customFormat="1" ht="33" customHeight="1">
      <c r="A10" s="7" t="s">
        <v>38</v>
      </c>
      <c r="B10" s="8" t="s">
        <v>19</v>
      </c>
      <c r="C10" s="7" t="s">
        <v>53</v>
      </c>
      <c r="D10" s="9">
        <f>339.1+90.5</f>
        <v>429.6</v>
      </c>
      <c r="E10" s="12">
        <f>611.131+163.17</f>
        <v>774.3009999999999</v>
      </c>
      <c r="F10" s="12">
        <f>671.033*1.347</f>
        <v>903.881451</v>
      </c>
      <c r="G10" s="9"/>
    </row>
    <row r="11" spans="1:7" s="10" customFormat="1" ht="21" customHeight="1">
      <c r="A11" s="7" t="s">
        <v>39</v>
      </c>
      <c r="B11" s="8" t="s">
        <v>18</v>
      </c>
      <c r="C11" s="7" t="s">
        <v>53</v>
      </c>
      <c r="D11" s="9"/>
      <c r="E11" s="9"/>
      <c r="F11" s="9"/>
      <c r="G11" s="9"/>
    </row>
    <row r="12" spans="1:7" s="10" customFormat="1" ht="18.75" customHeight="1">
      <c r="A12" s="7" t="s">
        <v>40</v>
      </c>
      <c r="B12" s="8" t="s">
        <v>20</v>
      </c>
      <c r="C12" s="7" t="s">
        <v>53</v>
      </c>
      <c r="D12" s="9">
        <v>13.2</v>
      </c>
      <c r="E12" s="12">
        <v>13.207</v>
      </c>
      <c r="F12" s="12">
        <v>13.207</v>
      </c>
      <c r="G12" s="9"/>
    </row>
    <row r="13" spans="1:7" s="10" customFormat="1" ht="17.25" customHeight="1">
      <c r="A13" s="7" t="s">
        <v>41</v>
      </c>
      <c r="B13" s="8" t="s">
        <v>21</v>
      </c>
      <c r="C13" s="7" t="s">
        <v>53</v>
      </c>
      <c r="D13" s="9"/>
      <c r="E13" s="9"/>
      <c r="F13" s="9"/>
      <c r="G13" s="9"/>
    </row>
    <row r="14" spans="1:7" s="10" customFormat="1" ht="21" customHeight="1">
      <c r="A14" s="7" t="s">
        <v>42</v>
      </c>
      <c r="B14" s="8" t="s">
        <v>22</v>
      </c>
      <c r="C14" s="7" t="s">
        <v>53</v>
      </c>
      <c r="D14" s="9"/>
      <c r="E14" s="9"/>
      <c r="F14" s="9"/>
      <c r="G14" s="9"/>
    </row>
    <row r="15" spans="1:7" s="10" customFormat="1" ht="18" customHeight="1">
      <c r="A15" s="7" t="s">
        <v>43</v>
      </c>
      <c r="B15" s="8" t="s">
        <v>23</v>
      </c>
      <c r="C15" s="7" t="s">
        <v>53</v>
      </c>
      <c r="D15" s="9"/>
      <c r="E15" s="12">
        <f>5.76325+15.14998</f>
        <v>20.91323</v>
      </c>
      <c r="F15" s="12">
        <f>5.61797+15.14998</f>
        <v>20.76795</v>
      </c>
      <c r="G15" s="9"/>
    </row>
    <row r="16" spans="1:7" s="10" customFormat="1" ht="21.75" customHeight="1">
      <c r="A16" s="7" t="s">
        <v>44</v>
      </c>
      <c r="B16" s="8" t="s">
        <v>24</v>
      </c>
      <c r="C16" s="7" t="s">
        <v>53</v>
      </c>
      <c r="D16" s="9">
        <v>278.5</v>
      </c>
      <c r="E16" s="12">
        <v>593.28422</v>
      </c>
      <c r="F16" s="12">
        <v>674.53083</v>
      </c>
      <c r="G16" s="9"/>
    </row>
    <row r="17" spans="1:7" s="18" customFormat="1" ht="31.5" customHeight="1">
      <c r="A17" s="13" t="s">
        <v>3</v>
      </c>
      <c r="B17" s="14" t="s">
        <v>25</v>
      </c>
      <c r="C17" s="13" t="s">
        <v>53</v>
      </c>
      <c r="D17" s="15">
        <v>46.2</v>
      </c>
      <c r="E17" s="16">
        <v>87.5</v>
      </c>
      <c r="F17" s="17">
        <f>F7*0.1</f>
        <v>202.13847510000002</v>
      </c>
      <c r="G17" s="15"/>
    </row>
    <row r="18" spans="1:7" s="10" customFormat="1" ht="19.5" customHeight="1">
      <c r="A18" s="7" t="s">
        <v>45</v>
      </c>
      <c r="B18" s="8" t="s">
        <v>6</v>
      </c>
      <c r="C18" s="7" t="s">
        <v>53</v>
      </c>
      <c r="D18" s="9">
        <f>D17*0.2</f>
        <v>9.24</v>
      </c>
      <c r="E18" s="11">
        <f>E17*0.2</f>
        <v>17.5</v>
      </c>
      <c r="F18" s="12">
        <f>F17*0.2</f>
        <v>40.42769502000001</v>
      </c>
      <c r="G18" s="9"/>
    </row>
    <row r="19" spans="1:7" s="10" customFormat="1" ht="32.25" customHeight="1">
      <c r="A19" s="7" t="s">
        <v>46</v>
      </c>
      <c r="B19" s="8" t="s">
        <v>26</v>
      </c>
      <c r="C19" s="7" t="s">
        <v>53</v>
      </c>
      <c r="D19" s="9">
        <f>D17-D18</f>
        <v>36.96</v>
      </c>
      <c r="E19" s="12">
        <f>E17-E18</f>
        <v>70</v>
      </c>
      <c r="F19" s="12">
        <f>F17-F18</f>
        <v>161.71078008</v>
      </c>
      <c r="G19" s="9"/>
    </row>
    <row r="20" spans="1:7" s="10" customFormat="1" ht="32.25" customHeight="1">
      <c r="A20" s="7" t="s">
        <v>47</v>
      </c>
      <c r="B20" s="8" t="s">
        <v>27</v>
      </c>
      <c r="C20" s="7" t="s">
        <v>53</v>
      </c>
      <c r="D20" s="9"/>
      <c r="E20" s="9"/>
      <c r="F20" s="12"/>
      <c r="G20" s="9"/>
    </row>
    <row r="21" spans="1:7" s="10" customFormat="1" ht="27.75" customHeight="1">
      <c r="A21" s="7" t="s">
        <v>48</v>
      </c>
      <c r="B21" s="8" t="s">
        <v>28</v>
      </c>
      <c r="C21" s="7" t="s">
        <v>53</v>
      </c>
      <c r="D21" s="9"/>
      <c r="E21" s="9"/>
      <c r="F21" s="9"/>
      <c r="G21" s="9"/>
    </row>
    <row r="22" spans="1:7" s="10" customFormat="1" ht="17.25" customHeight="1">
      <c r="A22" s="7" t="s">
        <v>49</v>
      </c>
      <c r="B22" s="8" t="s">
        <v>29</v>
      </c>
      <c r="C22" s="7" t="s">
        <v>53</v>
      </c>
      <c r="D22" s="9"/>
      <c r="E22" s="9"/>
      <c r="F22" s="9"/>
      <c r="G22" s="9"/>
    </row>
    <row r="23" spans="1:7" s="10" customFormat="1" ht="24" customHeight="1">
      <c r="A23" s="7" t="s">
        <v>50</v>
      </c>
      <c r="B23" s="8" t="s">
        <v>30</v>
      </c>
      <c r="C23" s="7" t="s">
        <v>53</v>
      </c>
      <c r="D23" s="9"/>
      <c r="E23" s="9"/>
      <c r="F23" s="9"/>
      <c r="G23" s="9"/>
    </row>
    <row r="24" spans="1:7" s="18" customFormat="1" ht="81.75" customHeight="1">
      <c r="A24" s="13" t="s">
        <v>4</v>
      </c>
      <c r="B24" s="14" t="s">
        <v>31</v>
      </c>
      <c r="C24" s="13" t="s">
        <v>53</v>
      </c>
      <c r="D24" s="15"/>
      <c r="E24" s="15"/>
      <c r="F24" s="15"/>
      <c r="G24" s="15"/>
    </row>
    <row r="25" spans="1:7" s="10" customFormat="1" ht="37.5" customHeight="1">
      <c r="A25" s="7" t="s">
        <v>51</v>
      </c>
      <c r="B25" s="8" t="s">
        <v>32</v>
      </c>
      <c r="C25" s="7" t="s">
        <v>53</v>
      </c>
      <c r="D25" s="9">
        <f>D9+D11</f>
        <v>197.5</v>
      </c>
      <c r="E25" s="9">
        <f>E9+E11</f>
        <v>343.35</v>
      </c>
      <c r="F25" s="12">
        <f>F9+F11</f>
        <v>371.84805</v>
      </c>
      <c r="G25" s="9"/>
    </row>
    <row r="26" spans="1:7" s="10" customFormat="1" ht="63" customHeight="1">
      <c r="A26" s="7" t="s">
        <v>52</v>
      </c>
      <c r="B26" s="8" t="s">
        <v>33</v>
      </c>
      <c r="C26" s="7" t="s">
        <v>53</v>
      </c>
      <c r="D26" s="9"/>
      <c r="E26" s="9"/>
      <c r="F26" s="9"/>
      <c r="G26" s="9"/>
    </row>
    <row r="27" spans="1:7" s="10" customFormat="1" ht="63" customHeight="1">
      <c r="A27" s="7" t="s">
        <v>1</v>
      </c>
      <c r="B27" s="8" t="s">
        <v>34</v>
      </c>
      <c r="C27" s="7" t="s">
        <v>53</v>
      </c>
      <c r="D27" s="11">
        <v>290.822</v>
      </c>
      <c r="E27" s="9">
        <v>331.88</v>
      </c>
      <c r="F27" s="9">
        <v>337.51</v>
      </c>
      <c r="G27" s="9"/>
    </row>
    <row r="28" s="10" customFormat="1" ht="15">
      <c r="A28" s="2"/>
    </row>
  </sheetData>
  <sheetProtection/>
  <mergeCells count="6">
    <mergeCell ref="A3:A4"/>
    <mergeCell ref="C3:C4"/>
    <mergeCell ref="G3:G4"/>
    <mergeCell ref="A1:G1"/>
    <mergeCell ref="D3:E3"/>
    <mergeCell ref="B3:B4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"Магистраль"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MikheevaNA</dc:creator>
  <cp:keywords/>
  <dc:description/>
  <cp:lastModifiedBy>LisyatnikovaTV</cp:lastModifiedBy>
  <cp:lastPrinted>2011-05-27T07:11:08Z</cp:lastPrinted>
  <dcterms:created xsi:type="dcterms:W3CDTF">2009-07-07T06:47:09Z</dcterms:created>
  <dcterms:modified xsi:type="dcterms:W3CDTF">2011-05-27T11:16:50Z</dcterms:modified>
  <cp:category/>
  <cp:version/>
  <cp:contentType/>
  <cp:contentStatus/>
</cp:coreProperties>
</file>